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<sst xmlns="http://schemas.openxmlformats.org/spreadsheetml/2006/main" count="53" uniqueCount="47">
  <si>
    <t>Номер документа</t>
  </si>
  <si>
    <t>Дата составления</t>
  </si>
  <si>
    <t>ШТАТНОЕ РАСПИСАНИЕ</t>
  </si>
  <si>
    <t>УТВЕРЖДЕНО</t>
  </si>
  <si>
    <t>на период</t>
  </si>
  <si>
    <t>с</t>
  </si>
  <si>
    <t>Структурное подразделение</t>
  </si>
  <si>
    <t>Должность (специальность, профессия), разряд, класс (категория) квалификации</t>
  </si>
  <si>
    <t>наименование</t>
  </si>
  <si>
    <t>код</t>
  </si>
  <si>
    <t>Бухгалтер</t>
  </si>
  <si>
    <t>Итого</t>
  </si>
  <si>
    <t>Руководитель кадровой службы</t>
  </si>
  <si>
    <t>должность</t>
  </si>
  <si>
    <t>личная подпись</t>
  </si>
  <si>
    <t>расшифровка подписи</t>
  </si>
  <si>
    <t>Милгадаева М.К.</t>
  </si>
  <si>
    <t>северная надбавка 30%</t>
  </si>
  <si>
    <t>итого</t>
  </si>
  <si>
    <t>районный коэффициент 1,4</t>
  </si>
  <si>
    <t>всего в месяц</t>
  </si>
  <si>
    <t>всего на год</t>
  </si>
  <si>
    <t xml:space="preserve">Администрация сельского поселения "Билитуйское" </t>
  </si>
  <si>
    <t>должностной оклад, руб.</t>
  </si>
  <si>
    <t>стимулирующие выплаты</t>
  </si>
  <si>
    <t>за сложность, напряженность</t>
  </si>
  <si>
    <t>выслуга лет от 10-30 %%</t>
  </si>
  <si>
    <t>прочие</t>
  </si>
  <si>
    <t>Землеустроитель</t>
  </si>
  <si>
    <t>Водитель</t>
  </si>
  <si>
    <t>курьер-уборщик служебных помещений</t>
  </si>
  <si>
    <t>за работу в ночное время 20%</t>
  </si>
  <si>
    <t>х</t>
  </si>
  <si>
    <t xml:space="preserve">ежемес.денежнон поощрение </t>
  </si>
  <si>
    <t>Кол-во штатных единиц</t>
  </si>
  <si>
    <t>Глава администрации</t>
  </si>
  <si>
    <t>Постановлением от</t>
  </si>
  <si>
    <t>Сторож -дворник</t>
  </si>
  <si>
    <t>Штат в количестве      3,5       единиц</t>
  </si>
  <si>
    <t>Ж.А. Ковалёва</t>
  </si>
  <si>
    <t>0113</t>
  </si>
  <si>
    <t>гарантированная персональная надбавка</t>
  </si>
  <si>
    <t>Итого с с гарантированной персональной надбавкой</t>
  </si>
  <si>
    <t>1 ЯНВАРЯ 2024 г.</t>
  </si>
  <si>
    <t>Приложение № 2</t>
  </si>
  <si>
    <t>Исполнитель</t>
  </si>
  <si>
    <t>Балданова С.Ю.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</si>
</sst>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00000000"/>
    <numFmt numFmtId="176" formatCode="000000000"/>
    <numFmt numFmtId="177" formatCode="0.0"/>
    <numFmt numFmtId="178" formatCode="#,##0.0&quot;р.&quot;"/>
    <numFmt numFmtId="179" formatCode="#,##0.0"/>
  </numFmts>
  <fonts count="4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top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horizontal="centerContinuous" vertical="center"/>
    </xf>
    <xf numFmtId="0" fontId="1" fillId="0" borderId="12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right"/>
    </xf>
    <xf numFmtId="14" fontId="7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right"/>
    </xf>
    <xf numFmtId="1" fontId="0" fillId="0" borderId="13" xfId="0" applyNumberFormat="1" applyBorder="1" applyAlignment="1">
      <alignment/>
    </xf>
    <xf numFmtId="1" fontId="8" fillId="0" borderId="13" xfId="0" applyNumberFormat="1" applyFont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Alignment="1">
      <alignment/>
    </xf>
    <xf numFmtId="1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175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top"/>
    </xf>
    <xf numFmtId="1" fontId="8" fillId="0" borderId="12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8" fillId="0" borderId="12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0" fillId="0" borderId="11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9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1" fontId="0" fillId="0" borderId="12" xfId="0" applyNumberFormat="1" applyFont="1" applyBorder="1" applyAlignment="1">
      <alignment horizontal="right" wrapText="1"/>
    </xf>
    <xf numFmtId="1" fontId="0" fillId="0" borderId="11" xfId="0" applyNumberFormat="1" applyBorder="1" applyAlignment="1">
      <alignment horizontal="right" wrapText="1"/>
    </xf>
    <xf numFmtId="1" fontId="0" fillId="0" borderId="15" xfId="0" applyNumberFormat="1" applyBorder="1" applyAlignment="1">
      <alignment horizontal="right" wrapText="1"/>
    </xf>
    <xf numFmtId="0" fontId="0" fillId="0" borderId="12" xfId="0" applyNumberFormat="1" applyFont="1" applyBorder="1" applyAlignment="1">
      <alignment horizontal="right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J34"/>
  <sheetViews>
    <sheetView tabSelected="1" workbookViewId="0" topLeftCell="A7">
      <selection activeCell="BF25" sqref="BF25"/>
    </sheetView>
  </sheetViews>
  <sheetFormatPr defaultColWidth="10.66015625" defaultRowHeight="11.25"/>
  <cols>
    <col min="1" max="1" width="3.33203125" style="1" customWidth="1"/>
    <col min="2" max="2" width="3.33203125" style="1" hidden="1" customWidth="1"/>
    <col min="3" max="3" width="3" style="1" hidden="1" customWidth="1"/>
    <col min="4" max="5" width="1.171875" style="1" customWidth="1"/>
    <col min="6" max="6" width="8.16015625" style="1" customWidth="1"/>
    <col min="7" max="7" width="1.171875" style="1" customWidth="1"/>
    <col min="8" max="8" width="2.33203125" style="1" customWidth="1"/>
    <col min="9" max="9" width="7" style="1" customWidth="1"/>
    <col min="10" max="10" width="1.171875" style="1" customWidth="1"/>
    <col min="11" max="11" width="10.66015625" style="1" customWidth="1"/>
    <col min="12" max="12" width="1.171875" style="1" customWidth="1"/>
    <col min="13" max="13" width="4.66015625" style="1" customWidth="1"/>
    <col min="14" max="15" width="1.171875" style="1" customWidth="1"/>
    <col min="16" max="16" width="9.66015625" style="1" customWidth="1"/>
    <col min="17" max="17" width="0.4921875" style="1" customWidth="1"/>
    <col min="18" max="18" width="1.171875" style="1" hidden="1" customWidth="1"/>
    <col min="19" max="22" width="1.171875" style="1" customWidth="1"/>
    <col min="23" max="23" width="4" style="1" customWidth="1"/>
    <col min="24" max="24" width="3.5" style="1" customWidth="1"/>
    <col min="25" max="25" width="2.33203125" style="1" customWidth="1"/>
    <col min="26" max="26" width="3.5" style="1" customWidth="1"/>
    <col min="27" max="27" width="1.5" style="1" customWidth="1"/>
    <col min="28" max="28" width="2.33203125" style="1" hidden="1" customWidth="1"/>
    <col min="29" max="29" width="1.171875" style="1" customWidth="1"/>
    <col min="30" max="30" width="3.5" style="1" customWidth="1"/>
    <col min="31" max="31" width="2.5" style="1" customWidth="1"/>
    <col min="32" max="32" width="1.0078125" style="1" customWidth="1"/>
    <col min="33" max="36" width="1.3359375" style="1" customWidth="1"/>
    <col min="37" max="37" width="2.33203125" style="1" customWidth="1"/>
    <col min="38" max="38" width="4.66015625" style="1" customWidth="1"/>
    <col min="39" max="39" width="2.5" style="1" customWidth="1"/>
    <col min="40" max="40" width="0.328125" style="1" customWidth="1"/>
    <col min="41" max="41" width="0.65625" style="1" hidden="1" customWidth="1"/>
    <col min="42" max="44" width="0.1640625" style="1" hidden="1" customWidth="1"/>
    <col min="45" max="45" width="5.83203125" style="1" customWidth="1"/>
    <col min="46" max="46" width="11.16015625" style="1" customWidth="1"/>
    <col min="47" max="47" width="0.1640625" style="1" customWidth="1"/>
    <col min="48" max="48" width="3.16015625" style="1" customWidth="1"/>
    <col min="49" max="49" width="1.5" style="1" customWidth="1"/>
    <col min="50" max="50" width="4.83203125" style="1" customWidth="1"/>
    <col min="51" max="51" width="0.328125" style="1" customWidth="1"/>
    <col min="52" max="52" width="4.66015625" style="1" hidden="1" customWidth="1"/>
    <col min="53" max="53" width="0.82421875" style="1" customWidth="1"/>
    <col min="54" max="54" width="3.5" style="1" customWidth="1"/>
    <col min="55" max="55" width="5.5" style="1" customWidth="1"/>
    <col min="56" max="56" width="10.66015625" style="0" customWidth="1"/>
    <col min="57" max="57" width="8.16015625" style="0" customWidth="1"/>
    <col min="58" max="58" width="9.16015625" style="0" customWidth="1"/>
    <col min="59" max="59" width="10" style="0" customWidth="1"/>
    <col min="60" max="60" width="10.5" style="0" customWidth="1"/>
  </cols>
  <sheetData>
    <row r="2" spans="52:55" ht="11.25" customHeight="1">
      <c r="AZ2" s="2"/>
      <c r="BA2" s="2"/>
      <c r="BB2" s="2"/>
      <c r="BC2" s="2"/>
    </row>
    <row r="3" spans="52:55" ht="11.25" customHeight="1">
      <c r="AZ3" s="2"/>
      <c r="BA3" s="2"/>
      <c r="BB3" s="2"/>
      <c r="BC3" s="2"/>
    </row>
    <row r="4" spans="52:55" ht="11.25" customHeight="1">
      <c r="AZ4" s="2"/>
      <c r="BA4" s="2"/>
      <c r="BB4" s="2"/>
      <c r="BC4" s="2"/>
    </row>
    <row r="6" spans="51:55" ht="12.75" customHeight="1">
      <c r="AY6" s="3"/>
      <c r="AZ6" s="66"/>
      <c r="BA6" s="66"/>
      <c r="BB6" s="66"/>
      <c r="BC6" s="66"/>
    </row>
    <row r="7" spans="51:55" ht="12.75" customHeight="1">
      <c r="AY7" s="4"/>
      <c r="AZ7" s="67"/>
      <c r="BA7" s="67"/>
      <c r="BB7" s="67"/>
      <c r="BC7" s="67"/>
    </row>
    <row r="8" spans="2:60" ht="12.75" customHeight="1">
      <c r="B8" s="68" t="s">
        <v>22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23"/>
      <c r="AQ8" s="23"/>
      <c r="AR8" s="23"/>
      <c r="AS8" s="23"/>
      <c r="AT8" s="23"/>
      <c r="AU8" s="23"/>
      <c r="AY8" s="4"/>
      <c r="AZ8" s="69"/>
      <c r="BA8" s="69"/>
      <c r="BB8" s="69"/>
      <c r="BC8" s="69"/>
      <c r="BE8" s="45" t="s">
        <v>44</v>
      </c>
      <c r="BF8" s="45"/>
      <c r="BG8" s="45"/>
      <c r="BH8" s="45"/>
    </row>
    <row r="9" spans="2:47" ht="11.25" customHeight="1">
      <c r="B9" s="6"/>
      <c r="C9" s="6"/>
      <c r="D9" s="5"/>
      <c r="E9" s="5"/>
      <c r="F9" s="5"/>
      <c r="G9" s="119" t="s">
        <v>27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35"/>
      <c r="AI9" s="35"/>
      <c r="AJ9" s="35"/>
      <c r="AK9" s="35"/>
      <c r="AL9" s="5"/>
      <c r="AM9" s="5"/>
      <c r="AN9" s="5"/>
      <c r="AO9" s="5"/>
      <c r="AP9" s="5"/>
      <c r="AQ9" s="5"/>
      <c r="AR9" s="5"/>
      <c r="AS9" s="5"/>
      <c r="AT9" s="5"/>
      <c r="AU9" s="5"/>
    </row>
    <row r="11" spans="14:30" ht="12.75" customHeight="1">
      <c r="N11" s="71" t="s">
        <v>0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5" t="s">
        <v>1</v>
      </c>
      <c r="Z11" s="76"/>
      <c r="AA11" s="76"/>
      <c r="AB11" s="76"/>
      <c r="AC11" s="76"/>
      <c r="AD11" s="77"/>
    </row>
    <row r="12" spans="5:39" ht="15.75" customHeight="1">
      <c r="E12" s="7" t="s">
        <v>2</v>
      </c>
      <c r="F12" s="7"/>
      <c r="G12" s="7"/>
      <c r="N12" s="78">
        <v>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0">
        <v>45320</v>
      </c>
      <c r="Z12" s="71"/>
      <c r="AA12" s="71"/>
      <c r="AB12" s="71"/>
      <c r="AC12" s="71"/>
      <c r="AD12" s="71"/>
      <c r="AF12" s="8" t="s">
        <v>3</v>
      </c>
      <c r="AG12" s="8"/>
      <c r="AH12" s="8"/>
      <c r="AI12" s="8"/>
      <c r="AJ12" s="8"/>
      <c r="AK12" s="8"/>
      <c r="AL12" s="8"/>
      <c r="AM12" s="8"/>
    </row>
    <row r="13" spans="32:55" s="1" customFormat="1" ht="15" customHeight="1">
      <c r="AF13" s="3" t="s">
        <v>36</v>
      </c>
      <c r="AG13" s="3"/>
      <c r="AH13" s="3"/>
      <c r="AI13" s="3"/>
      <c r="AJ13" s="3"/>
      <c r="AK13" s="3"/>
      <c r="AL13" s="3"/>
      <c r="AM13" s="3"/>
      <c r="AT13" s="39">
        <v>45320</v>
      </c>
      <c r="AW13" s="73">
        <v>4</v>
      </c>
      <c r="AX13" s="74"/>
      <c r="AY13" s="74"/>
      <c r="AZ13" s="74"/>
      <c r="BA13" s="74"/>
      <c r="BB13" s="74"/>
      <c r="BC13" s="74"/>
    </row>
    <row r="14" spans="3:62" s="1" customFormat="1" ht="15" customHeight="1">
      <c r="C14" s="3" t="s">
        <v>4</v>
      </c>
      <c r="D14" s="3"/>
      <c r="E14" s="72"/>
      <c r="F14" s="72"/>
      <c r="G14" s="72"/>
      <c r="H14" s="72"/>
      <c r="I14" s="72"/>
      <c r="J14" s="72"/>
      <c r="K14" s="10"/>
      <c r="L14" s="10" t="s">
        <v>5</v>
      </c>
      <c r="M14" s="121" t="s">
        <v>43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AF14" s="124" t="s">
        <v>38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J14" s="44"/>
    </row>
    <row r="16" spans="2:60" s="1" customFormat="1" ht="24.75" customHeight="1">
      <c r="B16" s="75" t="s">
        <v>6</v>
      </c>
      <c r="C16" s="76"/>
      <c r="D16" s="76"/>
      <c r="E16" s="76"/>
      <c r="F16" s="76"/>
      <c r="G16" s="76"/>
      <c r="H16" s="77"/>
      <c r="I16" s="88" t="s">
        <v>7</v>
      </c>
      <c r="J16" s="88"/>
      <c r="K16" s="88"/>
      <c r="L16" s="88"/>
      <c r="M16" s="88"/>
      <c r="N16" s="88"/>
      <c r="O16" s="88"/>
      <c r="P16" s="88" t="s">
        <v>34</v>
      </c>
      <c r="Q16" s="88"/>
      <c r="R16" s="88"/>
      <c r="S16" s="82" t="s">
        <v>23</v>
      </c>
      <c r="T16" s="83"/>
      <c r="U16" s="83"/>
      <c r="V16" s="83"/>
      <c r="W16" s="84"/>
      <c r="X16" s="88" t="s">
        <v>31</v>
      </c>
      <c r="Y16" s="88"/>
      <c r="Z16" s="88"/>
      <c r="AA16" s="88"/>
      <c r="AB16" s="88"/>
      <c r="AC16" s="12"/>
      <c r="AD16" s="11" t="s">
        <v>24</v>
      </c>
      <c r="AE16" s="11"/>
      <c r="AF16" s="11"/>
      <c r="AG16" s="11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88" t="s">
        <v>18</v>
      </c>
      <c r="AW16" s="88"/>
      <c r="AX16" s="88"/>
      <c r="AY16" s="88"/>
      <c r="AZ16" s="88"/>
      <c r="BA16" s="51" t="s">
        <v>41</v>
      </c>
      <c r="BB16" s="51"/>
      <c r="BC16" s="51"/>
      <c r="BD16" s="137" t="s">
        <v>42</v>
      </c>
      <c r="BE16" s="137" t="s">
        <v>19</v>
      </c>
      <c r="BF16" s="137" t="s">
        <v>17</v>
      </c>
      <c r="BG16" s="49" t="s">
        <v>20</v>
      </c>
      <c r="BH16" s="49" t="s">
        <v>21</v>
      </c>
    </row>
    <row r="17" spans="1:60" s="1" customFormat="1" ht="38.25" customHeight="1">
      <c r="A17" s="13"/>
      <c r="B17" s="79" t="s">
        <v>8</v>
      </c>
      <c r="C17" s="80"/>
      <c r="D17" s="80"/>
      <c r="E17" s="81"/>
      <c r="F17" s="79" t="s">
        <v>9</v>
      </c>
      <c r="G17" s="80"/>
      <c r="H17" s="81"/>
      <c r="I17" s="89"/>
      <c r="J17" s="90"/>
      <c r="K17" s="90"/>
      <c r="L17" s="90"/>
      <c r="M17" s="90"/>
      <c r="N17" s="90"/>
      <c r="O17" s="91"/>
      <c r="P17" s="89"/>
      <c r="Q17" s="90"/>
      <c r="R17" s="91"/>
      <c r="S17" s="85"/>
      <c r="T17" s="86"/>
      <c r="U17" s="86"/>
      <c r="V17" s="86"/>
      <c r="W17" s="87"/>
      <c r="X17" s="89"/>
      <c r="Y17" s="90"/>
      <c r="Z17" s="90"/>
      <c r="AA17" s="90"/>
      <c r="AB17" s="91"/>
      <c r="AC17" s="55" t="s">
        <v>26</v>
      </c>
      <c r="AD17" s="111"/>
      <c r="AE17" s="111"/>
      <c r="AF17" s="111"/>
      <c r="AG17" s="112"/>
      <c r="AH17" s="55" t="s">
        <v>25</v>
      </c>
      <c r="AI17" s="56"/>
      <c r="AJ17" s="56"/>
      <c r="AK17" s="56"/>
      <c r="AL17" s="56"/>
      <c r="AM17" s="56"/>
      <c r="AN17" s="56"/>
      <c r="AO17" s="57"/>
      <c r="AP17" s="31"/>
      <c r="AQ17" s="31"/>
      <c r="AR17" s="31"/>
      <c r="AS17" s="55" t="s">
        <v>33</v>
      </c>
      <c r="AT17" s="57"/>
      <c r="AU17" s="25"/>
      <c r="AV17" s="89"/>
      <c r="AW17" s="90"/>
      <c r="AX17" s="90"/>
      <c r="AY17" s="90"/>
      <c r="AZ17" s="91"/>
      <c r="BA17" s="52"/>
      <c r="BB17" s="53"/>
      <c r="BC17" s="54"/>
      <c r="BD17" s="138"/>
      <c r="BE17" s="138"/>
      <c r="BF17" s="138"/>
      <c r="BG17" s="50"/>
      <c r="BH17" s="50"/>
    </row>
    <row r="18" spans="2:60" ht="12" customHeight="1">
      <c r="B18" s="46">
        <v>1</v>
      </c>
      <c r="C18" s="47"/>
      <c r="D18" s="47"/>
      <c r="E18" s="48"/>
      <c r="F18" s="46">
        <v>2</v>
      </c>
      <c r="G18" s="47"/>
      <c r="H18" s="48"/>
      <c r="I18" s="46">
        <v>3</v>
      </c>
      <c r="J18" s="47"/>
      <c r="K18" s="47"/>
      <c r="L18" s="47"/>
      <c r="M18" s="47"/>
      <c r="N18" s="47"/>
      <c r="O18" s="48"/>
      <c r="P18" s="46">
        <v>4</v>
      </c>
      <c r="Q18" s="47"/>
      <c r="R18" s="48"/>
      <c r="S18" s="46">
        <v>5</v>
      </c>
      <c r="T18" s="58"/>
      <c r="U18" s="58"/>
      <c r="V18" s="58"/>
      <c r="W18" s="59"/>
      <c r="X18" s="46">
        <v>6</v>
      </c>
      <c r="Y18" s="47"/>
      <c r="Z18" s="47"/>
      <c r="AA18" s="47"/>
      <c r="AB18" s="48"/>
      <c r="AC18" s="46">
        <v>7</v>
      </c>
      <c r="AD18" s="47"/>
      <c r="AE18" s="47"/>
      <c r="AF18" s="47"/>
      <c r="AG18" s="48"/>
      <c r="AH18" s="46">
        <v>8</v>
      </c>
      <c r="AI18" s="58"/>
      <c r="AJ18" s="58"/>
      <c r="AK18" s="59"/>
      <c r="AL18" s="46">
        <v>9</v>
      </c>
      <c r="AM18" s="47"/>
      <c r="AN18" s="47"/>
      <c r="AO18" s="48"/>
      <c r="AP18" s="32"/>
      <c r="AQ18" s="32"/>
      <c r="AR18" s="32"/>
      <c r="AS18" s="32">
        <v>10</v>
      </c>
      <c r="AT18" s="32">
        <v>10</v>
      </c>
      <c r="AU18" s="22"/>
      <c r="AV18" s="46">
        <v>11</v>
      </c>
      <c r="AW18" s="47"/>
      <c r="AX18" s="47"/>
      <c r="AY18" s="47"/>
      <c r="AZ18" s="48"/>
      <c r="BA18" s="46">
        <v>12</v>
      </c>
      <c r="BB18" s="47"/>
      <c r="BC18" s="48"/>
      <c r="BD18" s="18">
        <v>13</v>
      </c>
      <c r="BE18" s="18">
        <v>14</v>
      </c>
      <c r="BF18" s="18">
        <v>15</v>
      </c>
      <c r="BG18" s="19">
        <v>16</v>
      </c>
      <c r="BH18" s="18">
        <v>17</v>
      </c>
    </row>
    <row r="19" spans="2:60" ht="11.25" customHeight="1">
      <c r="B19" s="60"/>
      <c r="C19" s="61"/>
      <c r="D19" s="61"/>
      <c r="E19" s="62"/>
      <c r="F19" s="97" t="s">
        <v>40</v>
      </c>
      <c r="G19" s="98"/>
      <c r="H19" s="99"/>
      <c r="I19" s="60" t="s">
        <v>28</v>
      </c>
      <c r="J19" s="61"/>
      <c r="K19" s="61"/>
      <c r="L19" s="61"/>
      <c r="M19" s="61"/>
      <c r="N19" s="61"/>
      <c r="O19" s="62"/>
      <c r="P19" s="63">
        <v>1</v>
      </c>
      <c r="Q19" s="64"/>
      <c r="R19" s="65"/>
      <c r="S19" s="63">
        <v>3760</v>
      </c>
      <c r="T19" s="95"/>
      <c r="U19" s="95"/>
      <c r="V19" s="95"/>
      <c r="W19" s="96"/>
      <c r="X19" s="92">
        <v>0</v>
      </c>
      <c r="Y19" s="93"/>
      <c r="Z19" s="93"/>
      <c r="AA19" s="93"/>
      <c r="AB19" s="94"/>
      <c r="AC19" s="92">
        <v>1128</v>
      </c>
      <c r="AD19" s="93"/>
      <c r="AE19" s="93"/>
      <c r="AF19" s="93"/>
      <c r="AG19" s="94"/>
      <c r="AH19" s="130">
        <v>1.5</v>
      </c>
      <c r="AI19" s="109"/>
      <c r="AJ19" s="109"/>
      <c r="AK19" s="110"/>
      <c r="AL19" s="92">
        <v>5640</v>
      </c>
      <c r="AM19" s="93"/>
      <c r="AN19" s="93"/>
      <c r="AO19" s="94"/>
      <c r="AP19" s="33"/>
      <c r="AQ19" s="33"/>
      <c r="AR19" s="33"/>
      <c r="AS19" s="38">
        <v>0.85</v>
      </c>
      <c r="AT19" s="33">
        <v>3196</v>
      </c>
      <c r="AU19" s="20"/>
      <c r="AV19" s="92">
        <v>13724</v>
      </c>
      <c r="AW19" s="93"/>
      <c r="AX19" s="93"/>
      <c r="AY19" s="93"/>
      <c r="AZ19" s="94"/>
      <c r="BA19" s="133">
        <v>8303</v>
      </c>
      <c r="BB19" s="134"/>
      <c r="BC19" s="135"/>
      <c r="BD19" s="42">
        <f>BA19+AV19</f>
        <v>22027</v>
      </c>
      <c r="BE19" s="42">
        <f>BD19*40/100</f>
        <v>8810.8</v>
      </c>
      <c r="BF19" s="42">
        <f>BD19*30/100</f>
        <v>6608.1</v>
      </c>
      <c r="BG19" s="42">
        <f>BD19+BE19+BF19</f>
        <v>37445.9</v>
      </c>
      <c r="BH19" s="42">
        <f>BG19*12</f>
        <v>449350.80000000005</v>
      </c>
    </row>
    <row r="20" spans="2:60" ht="11.25" customHeight="1">
      <c r="B20" s="60"/>
      <c r="C20" s="61"/>
      <c r="D20" s="61"/>
      <c r="E20" s="62"/>
      <c r="F20" s="97" t="s">
        <v>40</v>
      </c>
      <c r="G20" s="98"/>
      <c r="H20" s="99"/>
      <c r="I20" s="60" t="s">
        <v>29</v>
      </c>
      <c r="J20" s="61"/>
      <c r="K20" s="61"/>
      <c r="L20" s="61"/>
      <c r="M20" s="61"/>
      <c r="N20" s="61"/>
      <c r="O20" s="62"/>
      <c r="P20" s="63">
        <v>1</v>
      </c>
      <c r="Q20" s="64"/>
      <c r="R20" s="65"/>
      <c r="S20" s="63">
        <v>5080</v>
      </c>
      <c r="T20" s="95"/>
      <c r="U20" s="95"/>
      <c r="V20" s="95"/>
      <c r="W20" s="96"/>
      <c r="X20" s="92">
        <v>0</v>
      </c>
      <c r="Y20" s="93"/>
      <c r="Z20" s="93"/>
      <c r="AA20" s="93"/>
      <c r="AB20" s="94"/>
      <c r="AC20" s="92">
        <v>1524</v>
      </c>
      <c r="AD20" s="93"/>
      <c r="AE20" s="93"/>
      <c r="AF20" s="93"/>
      <c r="AG20" s="94"/>
      <c r="AH20" s="130">
        <v>0.7</v>
      </c>
      <c r="AI20" s="109"/>
      <c r="AJ20" s="109"/>
      <c r="AK20" s="110"/>
      <c r="AL20" s="113">
        <v>3556</v>
      </c>
      <c r="AM20" s="113"/>
      <c r="AN20" s="113"/>
      <c r="AO20" s="113"/>
      <c r="AP20" s="33"/>
      <c r="AQ20" s="33"/>
      <c r="AR20" s="33"/>
      <c r="AS20" s="38">
        <v>0.5</v>
      </c>
      <c r="AT20" s="33">
        <v>2540</v>
      </c>
      <c r="AU20" s="20"/>
      <c r="AV20" s="92">
        <f>AT20+AL20+AC20+S20</f>
        <v>12700</v>
      </c>
      <c r="AW20" s="93"/>
      <c r="AX20" s="93"/>
      <c r="AY20" s="93"/>
      <c r="AZ20" s="94"/>
      <c r="BA20" s="133">
        <v>6542</v>
      </c>
      <c r="BB20" s="134"/>
      <c r="BC20" s="135"/>
      <c r="BD20" s="42">
        <f>BA20+AV20</f>
        <v>19242</v>
      </c>
      <c r="BE20" s="42">
        <f>BD20*40/100</f>
        <v>7696.8</v>
      </c>
      <c r="BF20" s="42">
        <f>BD20*30/100</f>
        <v>5772.6</v>
      </c>
      <c r="BG20" s="42">
        <f>BD20+BE20+BF20</f>
        <v>32711.4</v>
      </c>
      <c r="BH20" s="42">
        <f>BG20*12</f>
        <v>392536.80000000005</v>
      </c>
    </row>
    <row r="21" spans="2:60" ht="11.25" customHeight="1">
      <c r="B21" s="26"/>
      <c r="C21" s="27"/>
      <c r="D21" s="27"/>
      <c r="E21" s="28"/>
      <c r="F21" s="97" t="s">
        <v>40</v>
      </c>
      <c r="G21" s="122"/>
      <c r="H21" s="123"/>
      <c r="I21" s="125" t="s">
        <v>37</v>
      </c>
      <c r="J21" s="126"/>
      <c r="K21" s="126"/>
      <c r="L21" s="126"/>
      <c r="M21" s="126"/>
      <c r="N21" s="126"/>
      <c r="O21" s="127"/>
      <c r="P21" s="40">
        <v>0.5</v>
      </c>
      <c r="Q21" s="29"/>
      <c r="R21" s="30"/>
      <c r="S21" s="63">
        <v>2206</v>
      </c>
      <c r="T21" s="95"/>
      <c r="U21" s="95"/>
      <c r="V21" s="95"/>
      <c r="W21" s="96"/>
      <c r="X21" s="92">
        <v>441</v>
      </c>
      <c r="Y21" s="128"/>
      <c r="Z21" s="128"/>
      <c r="AA21" s="128"/>
      <c r="AB21" s="41"/>
      <c r="AC21" s="92">
        <v>662</v>
      </c>
      <c r="AD21" s="128"/>
      <c r="AE21" s="128"/>
      <c r="AF21" s="128"/>
      <c r="AG21" s="129"/>
      <c r="AH21" s="130"/>
      <c r="AI21" s="131"/>
      <c r="AJ21" s="131"/>
      <c r="AK21" s="132"/>
      <c r="AL21" s="92"/>
      <c r="AM21" s="129"/>
      <c r="AN21" s="33"/>
      <c r="AO21" s="33"/>
      <c r="AP21" s="33"/>
      <c r="AQ21" s="33"/>
      <c r="AR21" s="33"/>
      <c r="AS21" s="38"/>
      <c r="AT21" s="33"/>
      <c r="AU21" s="20"/>
      <c r="AV21" s="92">
        <v>3309</v>
      </c>
      <c r="AW21" s="128"/>
      <c r="AX21" s="128"/>
      <c r="AY21" s="20"/>
      <c r="AZ21" s="41"/>
      <c r="BA21" s="133">
        <v>6312</v>
      </c>
      <c r="BB21" s="134"/>
      <c r="BC21" s="135"/>
      <c r="BD21" s="42">
        <f>SUM(AV21:BC21)</f>
        <v>9621</v>
      </c>
      <c r="BE21" s="42">
        <v>3848</v>
      </c>
      <c r="BF21" s="42">
        <v>2887</v>
      </c>
      <c r="BG21" s="42">
        <f>SUM(BD21:BF21)</f>
        <v>16356</v>
      </c>
      <c r="BH21" s="42">
        <v>165672</v>
      </c>
    </row>
    <row r="22" spans="2:60" ht="21" customHeight="1">
      <c r="B22" s="60"/>
      <c r="C22" s="61"/>
      <c r="D22" s="61"/>
      <c r="E22" s="62"/>
      <c r="F22" s="97" t="s">
        <v>40</v>
      </c>
      <c r="G22" s="98"/>
      <c r="H22" s="99"/>
      <c r="I22" s="60" t="s">
        <v>30</v>
      </c>
      <c r="J22" s="61"/>
      <c r="K22" s="61"/>
      <c r="L22" s="61"/>
      <c r="M22" s="61"/>
      <c r="N22" s="61"/>
      <c r="O22" s="62"/>
      <c r="P22" s="63">
        <v>1</v>
      </c>
      <c r="Q22" s="64"/>
      <c r="R22" s="65"/>
      <c r="S22" s="63">
        <v>4411</v>
      </c>
      <c r="T22" s="95"/>
      <c r="U22" s="95"/>
      <c r="V22" s="95"/>
      <c r="W22" s="96"/>
      <c r="X22" s="92">
        <v>0</v>
      </c>
      <c r="Y22" s="93"/>
      <c r="Z22" s="93"/>
      <c r="AA22" s="93"/>
      <c r="AB22" s="94"/>
      <c r="AC22" s="92">
        <v>0</v>
      </c>
      <c r="AD22" s="93"/>
      <c r="AE22" s="93"/>
      <c r="AF22" s="93"/>
      <c r="AG22" s="94"/>
      <c r="AH22" s="136">
        <v>0</v>
      </c>
      <c r="AI22" s="109"/>
      <c r="AJ22" s="109"/>
      <c r="AK22" s="110"/>
      <c r="AL22" s="113">
        <v>0</v>
      </c>
      <c r="AM22" s="113"/>
      <c r="AN22" s="113"/>
      <c r="AO22" s="113"/>
      <c r="AP22" s="33"/>
      <c r="AQ22" s="33"/>
      <c r="AR22" s="33"/>
      <c r="AS22" s="36">
        <v>0</v>
      </c>
      <c r="AT22" s="33">
        <v>0</v>
      </c>
      <c r="AU22" s="20"/>
      <c r="AV22" s="92">
        <f>AT22+AL22+AC22+S22</f>
        <v>4411</v>
      </c>
      <c r="AW22" s="93"/>
      <c r="AX22" s="93"/>
      <c r="AY22" s="93"/>
      <c r="AZ22" s="94"/>
      <c r="BA22" s="133">
        <v>14831</v>
      </c>
      <c r="BB22" s="134"/>
      <c r="BC22" s="135"/>
      <c r="BD22" s="42">
        <f>BA22+AV22</f>
        <v>19242</v>
      </c>
      <c r="BE22" s="42">
        <f>BD22*40/100</f>
        <v>7696.8</v>
      </c>
      <c r="BF22" s="42">
        <f>BD22*30/100</f>
        <v>5772.6</v>
      </c>
      <c r="BG22" s="42">
        <f>BD22+BE22+BF22</f>
        <v>32711.4</v>
      </c>
      <c r="BH22" s="42">
        <f>BG22*12</f>
        <v>392536.80000000005</v>
      </c>
    </row>
    <row r="23" spans="9:60" ht="12.75" customHeight="1">
      <c r="I23" s="4"/>
      <c r="J23" s="4"/>
      <c r="K23" s="4"/>
      <c r="L23" s="4"/>
      <c r="M23" s="4"/>
      <c r="N23" s="4"/>
      <c r="O23" s="4" t="s">
        <v>11</v>
      </c>
      <c r="P23" s="114">
        <v>3.5</v>
      </c>
      <c r="Q23" s="115"/>
      <c r="R23" s="116"/>
      <c r="S23" s="105">
        <f>SUM(S19:W22)</f>
        <v>15457</v>
      </c>
      <c r="T23" s="106"/>
      <c r="U23" s="106"/>
      <c r="V23" s="106"/>
      <c r="W23" s="107"/>
      <c r="X23" s="101">
        <f>SUM(X19:AB22)</f>
        <v>441</v>
      </c>
      <c r="Y23" s="102"/>
      <c r="Z23" s="102"/>
      <c r="AA23" s="102"/>
      <c r="AB23" s="103"/>
      <c r="AC23" s="101">
        <f>SUM(AC19:AG22)</f>
        <v>3314</v>
      </c>
      <c r="AD23" s="102"/>
      <c r="AE23" s="102"/>
      <c r="AF23" s="102"/>
      <c r="AG23" s="103"/>
      <c r="AH23" s="108" t="s">
        <v>32</v>
      </c>
      <c r="AI23" s="109"/>
      <c r="AJ23" s="109"/>
      <c r="AK23" s="110"/>
      <c r="AL23" s="104">
        <f>SUM(AL19:AO22)</f>
        <v>9196</v>
      </c>
      <c r="AM23" s="104"/>
      <c r="AN23" s="104"/>
      <c r="AO23" s="104"/>
      <c r="AP23" s="34"/>
      <c r="AQ23" s="34"/>
      <c r="AR23" s="34"/>
      <c r="AS23" s="37" t="s">
        <v>32</v>
      </c>
      <c r="AT23" s="34">
        <f>AT22+AT20+AT19</f>
        <v>5736</v>
      </c>
      <c r="AU23" s="21"/>
      <c r="AV23" s="101">
        <f>SUM(AV19:AZ22)</f>
        <v>34144</v>
      </c>
      <c r="AW23" s="102"/>
      <c r="AX23" s="102"/>
      <c r="AY23" s="102"/>
      <c r="AZ23" s="103"/>
      <c r="BA23" s="104">
        <f>SUM(BA19:BC22)</f>
        <v>35988</v>
      </c>
      <c r="BB23" s="104"/>
      <c r="BC23" s="104"/>
      <c r="BD23" s="43">
        <f>SUM(BD19:BD22)</f>
        <v>70132</v>
      </c>
      <c r="BE23" s="43">
        <f>SUM(BE19:BE22)</f>
        <v>28052.399999999998</v>
      </c>
      <c r="BF23" s="43">
        <f>SUM(BF19:BF22)</f>
        <v>21040.300000000003</v>
      </c>
      <c r="BG23" s="43">
        <f>SUM(BG19:BG22)</f>
        <v>119224.70000000001</v>
      </c>
      <c r="BH23" s="43">
        <f>SUM(BH19:BH22)</f>
        <v>1400096.4000000001</v>
      </c>
    </row>
    <row r="24" s="1" customFormat="1" ht="11.25" customHeight="1"/>
    <row r="25" spans="2:49" ht="12.75" customHeight="1">
      <c r="B25" s="14" t="s">
        <v>12</v>
      </c>
      <c r="J25" s="16"/>
      <c r="K25" s="16" t="s">
        <v>35</v>
      </c>
      <c r="L25" s="15"/>
      <c r="M25" s="15"/>
      <c r="N25" s="15"/>
      <c r="O25" s="15"/>
      <c r="P25" s="1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E25" s="16" t="s">
        <v>39</v>
      </c>
      <c r="AF25" s="16"/>
      <c r="AG25" s="16"/>
      <c r="AH25" s="16"/>
      <c r="AI25" s="16"/>
      <c r="AJ25" s="16"/>
      <c r="AK25" s="16"/>
      <c r="AL25" s="16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0:49" s="1" customFormat="1" ht="15" customHeight="1">
      <c r="J26" s="100" t="s">
        <v>13</v>
      </c>
      <c r="K26" s="100"/>
      <c r="L26" s="100"/>
      <c r="M26" s="100"/>
      <c r="N26" s="100"/>
      <c r="O26" s="100"/>
      <c r="P26" s="100"/>
      <c r="R26" s="100" t="s">
        <v>14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E26" s="100" t="s">
        <v>15</v>
      </c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</row>
    <row r="27" spans="2:49" ht="12.75" customHeight="1">
      <c r="B27" s="14" t="s">
        <v>10</v>
      </c>
      <c r="F27" s="1" t="s">
        <v>45</v>
      </c>
      <c r="J27" s="9"/>
      <c r="K27" s="9"/>
      <c r="L27" s="17"/>
      <c r="M27" s="17"/>
      <c r="N27" s="17"/>
      <c r="O27" s="17"/>
      <c r="P27" s="17"/>
      <c r="R27" s="16" t="s">
        <v>16</v>
      </c>
      <c r="S27" s="16"/>
      <c r="T27" s="16"/>
      <c r="U27" s="16"/>
      <c r="V27" s="16"/>
      <c r="W27" s="16"/>
      <c r="X27" s="16"/>
      <c r="Y27" s="117" t="s">
        <v>46</v>
      </c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5"/>
    </row>
    <row r="28" spans="10:49" ht="12.75" customHeight="1">
      <c r="J28" s="100" t="s">
        <v>14</v>
      </c>
      <c r="K28" s="100"/>
      <c r="L28" s="100"/>
      <c r="M28" s="100"/>
      <c r="N28" s="100"/>
      <c r="O28" s="100"/>
      <c r="P28" s="100"/>
      <c r="R28" s="100" t="s">
        <v>15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</row>
    <row r="34" ht="11.25">
      <c r="P34" s="44"/>
    </row>
  </sheetData>
  <sheetProtection/>
  <mergeCells count="98">
    <mergeCell ref="BA23:BC23"/>
    <mergeCell ref="AH22:AK22"/>
    <mergeCell ref="BA22:BC22"/>
    <mergeCell ref="BG16:BG17"/>
    <mergeCell ref="AL22:AO22"/>
    <mergeCell ref="AV16:AZ17"/>
    <mergeCell ref="AS17:AT17"/>
    <mergeCell ref="BD16:BD17"/>
    <mergeCell ref="BE16:BE17"/>
    <mergeCell ref="BF16:BF17"/>
    <mergeCell ref="AC21:AG21"/>
    <mergeCell ref="AH21:AK21"/>
    <mergeCell ref="AL21:AM21"/>
    <mergeCell ref="AV21:AX21"/>
    <mergeCell ref="BA19:BC19"/>
    <mergeCell ref="BA20:BC20"/>
    <mergeCell ref="BA21:BC21"/>
    <mergeCell ref="AH19:AK19"/>
    <mergeCell ref="AH20:AK20"/>
    <mergeCell ref="G9:AG9"/>
    <mergeCell ref="X23:AB23"/>
    <mergeCell ref="AV23:AZ23"/>
    <mergeCell ref="M14:X14"/>
    <mergeCell ref="B16:H16"/>
    <mergeCell ref="F21:H21"/>
    <mergeCell ref="AF14:BD14"/>
    <mergeCell ref="I21:O21"/>
    <mergeCell ref="X21:AA21"/>
    <mergeCell ref="S21:W21"/>
    <mergeCell ref="J28:P28"/>
    <mergeCell ref="R28:AW28"/>
    <mergeCell ref="AC17:AG17"/>
    <mergeCell ref="AC19:AG19"/>
    <mergeCell ref="AC20:AG20"/>
    <mergeCell ref="AC22:AG22"/>
    <mergeCell ref="AL20:AO20"/>
    <mergeCell ref="P23:R23"/>
    <mergeCell ref="Y27:AV27"/>
    <mergeCell ref="J26:P26"/>
    <mergeCell ref="R26:AC26"/>
    <mergeCell ref="AE26:AW26"/>
    <mergeCell ref="AC23:AG23"/>
    <mergeCell ref="AL23:AO23"/>
    <mergeCell ref="S23:W23"/>
    <mergeCell ref="AH23:AK23"/>
    <mergeCell ref="X20:AB20"/>
    <mergeCell ref="AV20:AZ20"/>
    <mergeCell ref="S20:W20"/>
    <mergeCell ref="B22:E22"/>
    <mergeCell ref="F22:H22"/>
    <mergeCell ref="I22:O22"/>
    <mergeCell ref="P22:R22"/>
    <mergeCell ref="X22:AB22"/>
    <mergeCell ref="AV22:AZ22"/>
    <mergeCell ref="S22:W22"/>
    <mergeCell ref="X19:AB19"/>
    <mergeCell ref="AV19:AZ19"/>
    <mergeCell ref="AL19:AO19"/>
    <mergeCell ref="S19:W19"/>
    <mergeCell ref="B20:E20"/>
    <mergeCell ref="F20:H20"/>
    <mergeCell ref="I20:O20"/>
    <mergeCell ref="P20:R20"/>
    <mergeCell ref="B19:E19"/>
    <mergeCell ref="F19:H19"/>
    <mergeCell ref="B17:E17"/>
    <mergeCell ref="S16:W17"/>
    <mergeCell ref="I16:O17"/>
    <mergeCell ref="P16:R17"/>
    <mergeCell ref="X16:AB17"/>
    <mergeCell ref="F17:H17"/>
    <mergeCell ref="AZ6:BC6"/>
    <mergeCell ref="AZ7:BC7"/>
    <mergeCell ref="B8:AO8"/>
    <mergeCell ref="AZ8:BC8"/>
    <mergeCell ref="Y12:AD12"/>
    <mergeCell ref="E14:J14"/>
    <mergeCell ref="AW13:BC13"/>
    <mergeCell ref="N11:X11"/>
    <mergeCell ref="Y11:AD11"/>
    <mergeCell ref="N12:X12"/>
    <mergeCell ref="B18:E18"/>
    <mergeCell ref="P18:R18"/>
    <mergeCell ref="I18:O18"/>
    <mergeCell ref="F18:H18"/>
    <mergeCell ref="S18:W18"/>
    <mergeCell ref="I19:O19"/>
    <mergeCell ref="P19:R19"/>
    <mergeCell ref="BE8:BH8"/>
    <mergeCell ref="X18:AB18"/>
    <mergeCell ref="BH16:BH17"/>
    <mergeCell ref="AC18:AG18"/>
    <mergeCell ref="AL18:AO18"/>
    <mergeCell ref="AV18:AZ18"/>
    <mergeCell ref="BA18:BC18"/>
    <mergeCell ref="BA16:BC17"/>
    <mergeCell ref="AH17:AO17"/>
    <mergeCell ref="AH18:AK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2024-01-30T23:54:24Z</cp:lastPrinted>
  <dcterms:created xsi:type="dcterms:W3CDTF">2018-01-30T06:55:45Z</dcterms:created>
  <dcterms:modified xsi:type="dcterms:W3CDTF">2024-01-30T23:54:27Z</dcterms:modified>
  <cp:category/>
  <cp:version/>
  <cp:contentType/>
  <cp:contentStatus/>
  <cp:revision>1</cp:revision>
</cp:coreProperties>
</file>